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955"/>
  </bookViews>
  <sheets>
    <sheet name="10907" sheetId="3" r:id="rId1"/>
    <sheet name="106.08明細" sheetId="4" r:id="rId2"/>
    <sheet name="10607" sheetId="2" r:id="rId3"/>
    <sheet name="10607明細" sheetId="1" r:id="rId4"/>
  </sheets>
  <calcPr calcId="162913"/>
</workbook>
</file>

<file path=xl/calcChain.xml><?xml version="1.0" encoding="utf-8"?>
<calcChain xmlns="http://schemas.openxmlformats.org/spreadsheetml/2006/main">
  <c r="E30" i="3" l="1"/>
  <c r="D30" i="3" l="1"/>
  <c r="C81" i="4"/>
  <c r="C28" i="4"/>
  <c r="C11" i="4"/>
  <c r="A59" i="4"/>
  <c r="A72" i="4"/>
  <c r="A33" i="4"/>
  <c r="C21" i="4"/>
  <c r="A16" i="4"/>
  <c r="F30" i="3"/>
  <c r="A46" i="4" l="1"/>
  <c r="B77" i="1"/>
  <c r="B27" i="1"/>
  <c r="B9" i="1"/>
  <c r="C11" i="2" l="1"/>
  <c r="C87" i="1"/>
  <c r="E11" i="2" s="1"/>
  <c r="C85" i="1"/>
  <c r="D11" i="2" l="1"/>
  <c r="F11" i="2"/>
  <c r="C89" i="1"/>
  <c r="C10" i="2"/>
  <c r="C64" i="1" l="1"/>
  <c r="E9" i="2" s="1"/>
  <c r="C62" i="1"/>
  <c r="D9" i="2" s="1"/>
  <c r="F9" i="2" l="1"/>
  <c r="C67" i="1"/>
  <c r="C21" i="1" l="1"/>
  <c r="C38" i="1"/>
  <c r="E7" i="2" s="1"/>
  <c r="C49" i="1"/>
  <c r="D8" i="2" l="1"/>
  <c r="E6" i="2"/>
  <c r="C7" i="2"/>
  <c r="C8" i="2"/>
  <c r="C8" i="1" l="1"/>
  <c r="C6" i="2"/>
  <c r="C5" i="2"/>
  <c r="C12" i="2" l="1"/>
  <c r="E5" i="2"/>
  <c r="C76" i="1"/>
  <c r="E10" i="2" s="1"/>
  <c r="C74" i="1"/>
  <c r="D10" i="2" s="1"/>
  <c r="C53" i="1"/>
  <c r="E8" i="2" s="1"/>
  <c r="F8" i="2" s="1"/>
  <c r="E12" i="2" l="1"/>
  <c r="F10" i="2"/>
  <c r="C55" i="1"/>
  <c r="C78" i="1"/>
  <c r="C19" i="1" l="1"/>
  <c r="D6" i="2" l="1"/>
  <c r="F6" i="2" s="1"/>
  <c r="A3" i="1"/>
  <c r="A82" i="1" l="1"/>
  <c r="A59" i="1"/>
  <c r="A46" i="1"/>
  <c r="A71" i="1"/>
  <c r="C6" i="1"/>
  <c r="D5" i="2" l="1"/>
  <c r="C11" i="1"/>
  <c r="C36" i="1"/>
  <c r="C42" i="1" l="1"/>
  <c r="D7" i="2"/>
  <c r="D12" i="2" s="1"/>
  <c r="A33" i="1"/>
  <c r="A16" i="1"/>
  <c r="C28" i="1"/>
  <c r="F7" i="2" l="1"/>
  <c r="F5" i="2"/>
  <c r="F12" i="2" l="1"/>
</calcChain>
</file>

<file path=xl/sharedStrings.xml><?xml version="1.0" encoding="utf-8"?>
<sst xmlns="http://schemas.openxmlformats.org/spreadsheetml/2006/main" count="246" uniqueCount="94">
  <si>
    <t>期初餘額</t>
    <phoneticPr fontId="4" type="noConversion"/>
  </si>
  <si>
    <t>本期收入數</t>
    <phoneticPr fontId="4" type="noConversion"/>
  </si>
  <si>
    <t>本期支出</t>
    <phoneticPr fontId="4" type="noConversion"/>
  </si>
  <si>
    <t>本期結餘</t>
    <phoneticPr fontId="4" type="noConversion"/>
  </si>
  <si>
    <t>項目</t>
    <phoneticPr fontId="3" type="noConversion"/>
  </si>
  <si>
    <t>小計金額</t>
    <phoneticPr fontId="3" type="noConversion"/>
  </si>
  <si>
    <t>合計金額</t>
    <phoneticPr fontId="3" type="noConversion"/>
  </si>
  <si>
    <t>項目</t>
    <phoneticPr fontId="3" type="noConversion"/>
  </si>
  <si>
    <t>承辦處室</t>
    <phoneticPr fontId="3" type="noConversion"/>
  </si>
  <si>
    <t>上期結轉</t>
    <phoneticPr fontId="3" type="noConversion"/>
  </si>
  <si>
    <t>本期收入</t>
    <phoneticPr fontId="3" type="noConversion"/>
  </si>
  <si>
    <t>本期支出</t>
    <phoneticPr fontId="3" type="noConversion"/>
  </si>
  <si>
    <t>本期結餘</t>
    <phoneticPr fontId="3" type="noConversion"/>
  </si>
  <si>
    <t>本期收入數</t>
    <phoneticPr fontId="4" type="noConversion"/>
  </si>
  <si>
    <t>臺北市立芳和國民中學</t>
  </si>
  <si>
    <t xml:space="preserve">臺北市立芳和國民中學 </t>
  </si>
  <si>
    <t>芳和鼓樂團</t>
    <phoneticPr fontId="3" type="noConversion"/>
  </si>
  <si>
    <t>學務處</t>
    <phoneticPr fontId="3" type="noConversion"/>
  </si>
  <si>
    <t>各項捐款收支情形表(總表)</t>
    <phoneticPr fontId="3" type="noConversion"/>
  </si>
  <si>
    <t>教務處</t>
    <phoneticPr fontId="3" type="noConversion"/>
  </si>
  <si>
    <t>台灣證券交易所補助-弱勢關懷教育扶助計畫</t>
    <phoneticPr fontId="3" type="noConversion"/>
  </si>
  <si>
    <t>畢典用場佈費</t>
    <phoneticPr fontId="3" type="noConversion"/>
  </si>
  <si>
    <t>105年度各界捐贈-台北市第32(山而)國際獅子會收支明細表</t>
    <phoneticPr fontId="4" type="noConversion"/>
  </si>
  <si>
    <t>捐贈本校辦理體育相關活動及設備費等</t>
    <phoneticPr fontId="3" type="noConversion"/>
  </si>
  <si>
    <t>105年度各界捐贈-台北市第32(山而)國際獅子會</t>
    <phoneticPr fontId="3" type="noConversion"/>
  </si>
  <si>
    <t>學務處</t>
    <phoneticPr fontId="3" type="noConversion"/>
  </si>
  <si>
    <t>本期</t>
    <phoneticPr fontId="3" type="noConversion"/>
  </si>
  <si>
    <t>105年度各界捐贈-財團法人臺北市天美慈善基金會</t>
    <phoneticPr fontId="3" type="noConversion"/>
  </si>
  <si>
    <t>105年度各界捐贈-財團法人臺北市天美慈善基金會-收支明細表</t>
    <phoneticPr fontId="4" type="noConversion"/>
  </si>
  <si>
    <t>財團法人臺北市天美慈善基金會捐助本校多元社團活動費</t>
    <phoneticPr fontId="3" type="noConversion"/>
  </si>
  <si>
    <t>財團法人臺北市天美慈善基金會捐助本校105學年度天美芳和獎助學金</t>
    <phoneticPr fontId="3" type="noConversion"/>
  </si>
  <si>
    <t>8月鼓樂團教師鐘點費改由教育優先區支</t>
    <phoneticPr fontId="3" type="noConversion"/>
  </si>
  <si>
    <t>台證所補助-1月寒假生活營餐費</t>
    <phoneticPr fontId="3" type="noConversion"/>
  </si>
  <si>
    <t>上期</t>
    <phoneticPr fontId="3" type="noConversion"/>
  </si>
  <si>
    <t>支參加105學年度國中班際大隊比賽租車費用</t>
    <phoneticPr fontId="3" type="noConversion"/>
  </si>
  <si>
    <t>106年度台灣證券交易所補助-弱勢關懷教育扶助計畫經費</t>
    <phoneticPr fontId="3" type="noConversion"/>
  </si>
  <si>
    <t>支創意氣球社氣球材料</t>
    <phoneticPr fontId="3" type="noConversion"/>
  </si>
  <si>
    <t>各界捐贈-芳和鼓樂團收支明細表</t>
    <phoneticPr fontId="4" type="noConversion"/>
  </si>
  <si>
    <t>各界捐贈-台灣證券交易所補助-弱勢關懷教育扶助計畫收支明細表</t>
    <phoneticPr fontId="4" type="noConversion"/>
  </si>
  <si>
    <t>台證所補助-3月樂團集訓教師鐘點費</t>
    <phoneticPr fontId="3" type="noConversion"/>
  </si>
  <si>
    <t>小計</t>
    <phoneticPr fontId="3" type="noConversion"/>
  </si>
  <si>
    <t>105年度各界捐贈-林惠璋-收支明細表</t>
    <phoneticPr fontId="4" type="noConversion"/>
  </si>
  <si>
    <t>捐助本校體育組辦理體育活動及相關設備</t>
    <phoneticPr fontId="3" type="noConversion"/>
  </si>
  <si>
    <t>106年度各界捐贈-林惠璋</t>
    <phoneticPr fontId="3" type="noConversion"/>
  </si>
  <si>
    <t>參加106年度台北市青年盃小鐵人錦標賽報名費</t>
    <phoneticPr fontId="3" type="noConversion"/>
  </si>
  <si>
    <t>105年度各界捐贈-新北市莊敬高級工業家事職業學校-收支明細表</t>
    <phoneticPr fontId="4" type="noConversion"/>
  </si>
  <si>
    <t>106年度各界捐贈-新北市莊敬高級工業家事職業學校</t>
    <phoneticPr fontId="3" type="noConversion"/>
  </si>
  <si>
    <t>健康飲料</t>
    <phoneticPr fontId="3" type="noConversion"/>
  </si>
  <si>
    <t>參加106年度台北市青年盃田徑賽報名費分攤款</t>
    <phoneticPr fontId="3" type="noConversion"/>
  </si>
  <si>
    <t>106年07月1日至106年07月31日止</t>
    <phoneticPr fontId="3" type="noConversion"/>
  </si>
  <si>
    <t>6/10鼓樂團青發處演出海報及車資等費用</t>
    <phoneticPr fontId="3" type="noConversion"/>
  </si>
  <si>
    <t>台證所補助-6月課後勵學班教師鐘點費</t>
    <phoneticPr fontId="3" type="noConversion"/>
  </si>
  <si>
    <t>台證所補助-6月課後勵學班誤餐費</t>
    <phoneticPr fontId="3" type="noConversion"/>
  </si>
  <si>
    <t>台證所補助-5-6月證交所多元能力開發班課程鐘點費(英語)</t>
    <phoneticPr fontId="3" type="noConversion"/>
  </si>
  <si>
    <t>5月繳3-6月台證所補助課後勵學及多元能力班教師鐘點費二代健保補充保費(公付額)</t>
    <phoneticPr fontId="3" type="noConversion"/>
  </si>
  <si>
    <t>106年度各界捐贈-家長會補助105學年度社團教師-收支明細表</t>
    <phoneticPr fontId="4" type="noConversion"/>
  </si>
  <si>
    <t>106年度各界捐贈-家長會補助105學年度社團教師</t>
    <phoneticPr fontId="3" type="noConversion"/>
  </si>
  <si>
    <t>捐助105學年度社團教師鐘點費</t>
    <phoneticPr fontId="3" type="noConversion"/>
  </si>
  <si>
    <t>支5-6月第8節社團教師鐘點費</t>
    <phoneticPr fontId="3" type="noConversion"/>
  </si>
  <si>
    <t>畢業典禮會場佈置用品</t>
    <phoneticPr fontId="3" type="noConversion"/>
  </si>
  <si>
    <t>106年08月1日至106年08月31日止</t>
    <phoneticPr fontId="3" type="noConversion"/>
  </si>
  <si>
    <t>7月繳6月台證所課後勵學班教師二代健保補充保費(公付額)</t>
    <phoneticPr fontId="3" type="noConversion"/>
  </si>
  <si>
    <t>7月繳5-6月多元能力班教師鐘點費二代健保補充保費(公付額)</t>
    <phoneticPr fontId="3" type="noConversion"/>
  </si>
  <si>
    <t>106年度各界捐贈-財團法人臺北市天美慈善基金會-收支明細表</t>
    <phoneticPr fontId="4" type="noConversion"/>
  </si>
  <si>
    <t>教育部補助-105學年度身心障礙學生升學國民中小學施測.觀察及初審教師施測經費</t>
    <phoneticPr fontId="3" type="noConversion"/>
  </si>
  <si>
    <t>105年度教育部補助身心障礙學生升學國民中小學施測.觀察經費-收支明細表</t>
    <phoneticPr fontId="4" type="noConversion"/>
  </si>
  <si>
    <t>正確</t>
    <phoneticPr fontId="3" type="noConversion"/>
  </si>
  <si>
    <t>臺北市芳和實驗國民中學</t>
    <phoneticPr fontId="3" type="noConversion"/>
  </si>
  <si>
    <t>時間</t>
    <phoneticPr fontId="3" type="noConversion"/>
  </si>
  <si>
    <t>原捐款餘額</t>
    <phoneticPr fontId="3" type="noConversion"/>
  </si>
  <si>
    <t>總務處</t>
    <phoneticPr fontId="3" type="noConversion"/>
  </si>
  <si>
    <t>1090714前</t>
    <phoneticPr fontId="3" type="noConversion"/>
  </si>
  <si>
    <t>校花醫療費-興泰動物醫院</t>
    <phoneticPr fontId="3" type="noConversion"/>
  </si>
  <si>
    <t>學務處</t>
    <phoneticPr fontId="3" type="noConversion"/>
  </si>
  <si>
    <t>5/29台大就診醫療費</t>
    <phoneticPr fontId="3" type="noConversion"/>
  </si>
  <si>
    <t>6/3台大就診醫療費</t>
    <phoneticPr fontId="3" type="noConversion"/>
  </si>
  <si>
    <t>6/10台大就診醫療費</t>
    <phoneticPr fontId="3" type="noConversion"/>
  </si>
  <si>
    <t>6/19台大就診醫療費</t>
    <phoneticPr fontId="3" type="noConversion"/>
  </si>
  <si>
    <t>6/3台大就診醫療費</t>
    <phoneticPr fontId="3" type="noConversion"/>
  </si>
  <si>
    <t>6/24台大就診醫療費</t>
    <phoneticPr fontId="3" type="noConversion"/>
  </si>
  <si>
    <t>7/1台大就診醫療費</t>
    <phoneticPr fontId="3" type="noConversion"/>
  </si>
  <si>
    <t>7/6台大就診醫療費</t>
    <phoneticPr fontId="3" type="noConversion"/>
  </si>
  <si>
    <t>8/5台大就診醫療費</t>
    <phoneticPr fontId="3" type="noConversion"/>
  </si>
  <si>
    <t>7/29台大就診醫療費</t>
    <phoneticPr fontId="3" type="noConversion"/>
  </si>
  <si>
    <t>8/5台大就診醫療費</t>
    <phoneticPr fontId="3" type="noConversion"/>
  </si>
  <si>
    <t>8/12台大就診醫療費</t>
    <phoneticPr fontId="3" type="noConversion"/>
  </si>
  <si>
    <t>8/12台大就診醫療費</t>
    <phoneticPr fontId="3" type="noConversion"/>
  </si>
  <si>
    <t>8/12台大就診醫療費</t>
    <phoneticPr fontId="3" type="noConversion"/>
  </si>
  <si>
    <t>9/7台大就診醫療費</t>
    <phoneticPr fontId="3" type="noConversion"/>
  </si>
  <si>
    <t>8/24台大就診醫療費</t>
    <phoneticPr fontId="3" type="noConversion"/>
  </si>
  <si>
    <t>10/8校犬火化費用</t>
    <phoneticPr fontId="3" type="noConversion"/>
  </si>
  <si>
    <t>8/19心傳醫院就診醫療費</t>
    <phoneticPr fontId="3" type="noConversion"/>
  </si>
  <si>
    <t>8/21台大就診醫療費</t>
    <phoneticPr fontId="3" type="noConversion"/>
  </si>
  <si>
    <t>7/29台大就診醫療費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</si>
</sst>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#,##0_ "/>
    <numFmt numFmtId="177" formatCode="_-* #,##0_-;\-* #,##0_-;_-* &quot;-&quot;??_-;_-@_-"/>
  </numFmts>
  <fonts count="2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u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4"/>
      <color rgb="FF0000CC"/>
      <name val="標楷體"/>
      <family val="4"/>
      <charset val="136"/>
    </font>
    <font>
      <sz val="13"/>
      <name val="標楷體"/>
      <family val="4"/>
      <charset val="136"/>
    </font>
    <font>
      <sz val="12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4"/>
      <color rgb="FF0070C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5" fillId="0" borderId="1" xfId="0" applyFont="1" applyFill="1" applyBorder="1" applyAlignment="1"/>
    <xf numFmtId="176" fontId="5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176" fontId="5" fillId="0" borderId="0" xfId="0" applyNumberFormat="1" applyFont="1" applyFill="1" applyBorder="1" applyAlignment="1"/>
    <xf numFmtId="0" fontId="7" fillId="0" borderId="1" xfId="0" applyFont="1" applyBorder="1" applyAlignment="1">
      <alignment horizontal="center" vertical="center"/>
    </xf>
    <xf numFmtId="177" fontId="7" fillId="0" borderId="1" xfId="1" applyNumberFormat="1" applyFont="1" applyBorder="1">
      <alignment vertical="center"/>
    </xf>
    <xf numFmtId="0" fontId="6" fillId="0" borderId="1" xfId="0" applyFont="1" applyFill="1" applyBorder="1" applyAlignment="1"/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7" fontId="7" fillId="0" borderId="9" xfId="1" applyNumberFormat="1" applyFont="1" applyBorder="1">
      <alignment vertical="center"/>
    </xf>
    <xf numFmtId="177" fontId="7" fillId="0" borderId="1" xfId="1" applyNumberFormat="1" applyFont="1" applyFill="1" applyBorder="1">
      <alignment vertical="center"/>
    </xf>
    <xf numFmtId="0" fontId="5" fillId="0" borderId="1" xfId="0" applyFont="1" applyFill="1" applyBorder="1" applyAlignment="1">
      <alignment horizontal="left" wrapText="1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10" fillId="0" borderId="1" xfId="0" applyFont="1" applyFill="1" applyBorder="1" applyAlignment="1"/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11" fillId="0" borderId="0" xfId="0" applyFont="1">
      <alignment vertical="center"/>
    </xf>
    <xf numFmtId="0" fontId="7" fillId="2" borderId="6" xfId="0" applyFont="1" applyFill="1" applyBorder="1" applyAlignment="1">
      <alignment horizontal="center" vertical="center"/>
    </xf>
    <xf numFmtId="177" fontId="12" fillId="2" borderId="7" xfId="0" applyNumberFormat="1" applyFont="1" applyFill="1" applyBorder="1">
      <alignment vertical="center"/>
    </xf>
    <xf numFmtId="0" fontId="13" fillId="2" borderId="5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177" fontId="0" fillId="0" borderId="0" xfId="1" applyNumberFormat="1" applyFont="1">
      <alignment vertical="center"/>
    </xf>
    <xf numFmtId="176" fontId="15" fillId="0" borderId="1" xfId="0" applyNumberFormat="1" applyFont="1" applyFill="1" applyBorder="1" applyAlignment="1"/>
    <xf numFmtId="176" fontId="16" fillId="0" borderId="1" xfId="0" applyNumberFormat="1" applyFont="1" applyFill="1" applyBorder="1" applyAlignment="1"/>
    <xf numFmtId="176" fontId="11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2" borderId="6" xfId="0" applyFont="1" applyFill="1" applyBorder="1" applyAlignment="1">
      <alignment vertical="center" wrapText="1"/>
    </xf>
    <xf numFmtId="177" fontId="17" fillId="2" borderId="6" xfId="0" applyNumberFormat="1" applyFont="1" applyFill="1" applyBorder="1">
      <alignment vertical="center"/>
    </xf>
    <xf numFmtId="0" fontId="17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177" fontId="17" fillId="0" borderId="1" xfId="1" applyNumberFormat="1" applyFont="1" applyFill="1" applyBorder="1">
      <alignment vertical="center"/>
    </xf>
    <xf numFmtId="0" fontId="17" fillId="0" borderId="5" xfId="0" applyFont="1" applyBorder="1" applyAlignment="1">
      <alignment horizontal="left" vertical="center"/>
    </xf>
    <xf numFmtId="0" fontId="17" fillId="2" borderId="6" xfId="0" applyFont="1" applyFill="1" applyBorder="1" applyAlignment="1">
      <alignment horizontal="center" vertical="center"/>
    </xf>
    <xf numFmtId="177" fontId="17" fillId="0" borderId="1" xfId="1" applyNumberFormat="1" applyFont="1" applyBorder="1" applyAlignment="1">
      <alignment horizontal="center" vertical="center"/>
    </xf>
    <xf numFmtId="177" fontId="19" fillId="0" borderId="9" xfId="1" applyNumberFormat="1" applyFont="1" applyBorder="1" applyAlignment="1">
      <alignment horizontal="center" vertical="center"/>
    </xf>
    <xf numFmtId="177" fontId="17" fillId="2" borderId="6" xfId="0" applyNumberFormat="1" applyFont="1" applyFill="1" applyBorder="1" applyAlignment="1">
      <alignment horizontal="center" vertical="center"/>
    </xf>
    <xf numFmtId="177" fontId="17" fillId="2" borderId="7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3">
    <cellStyle name="一般" xfId="0" builtinId="0"/>
    <cellStyle name="千分位" xfId="1" builtinId="3"/>
    <cellStyle name="千分位 2" xfId="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E9" sqref="E9"/>
    </sheetView>
  </sheetViews>
  <sheetFormatPr defaultRowHeight="16.5"/>
  <cols>
    <col min="1" max="1" width="13.5" style="34" customWidth="1"/>
    <col min="2" max="2" width="39.375" customWidth="1"/>
    <col min="3" max="3" width="15" style="11" customWidth="1"/>
    <col min="4" max="4" width="13.5" customWidth="1"/>
    <col min="5" max="5" width="13.625" style="11" customWidth="1"/>
    <col min="6" max="6" width="14.5" style="11" customWidth="1"/>
    <col min="7" max="7" width="13.75" style="11" customWidth="1"/>
    <col min="8" max="8" width="10.875" bestFit="1" customWidth="1"/>
  </cols>
  <sheetData>
    <row r="1" spans="1:7" ht="26.1" customHeight="1">
      <c r="A1" s="50" t="s">
        <v>67</v>
      </c>
      <c r="B1" s="51"/>
      <c r="C1" s="51"/>
      <c r="D1" s="51"/>
      <c r="E1" s="51"/>
      <c r="F1" s="51"/>
      <c r="G1" s="51"/>
    </row>
    <row r="2" spans="1:7" ht="28.5" customHeight="1" thickBot="1">
      <c r="A2" s="52" t="s">
        <v>18</v>
      </c>
      <c r="B2" s="53"/>
      <c r="C2" s="53"/>
      <c r="D2" s="53"/>
      <c r="E2" s="53"/>
      <c r="F2" s="53"/>
      <c r="G2" s="53"/>
    </row>
    <row r="3" spans="1:7" ht="39.950000000000003" customHeight="1">
      <c r="A3" s="35" t="s">
        <v>68</v>
      </c>
      <c r="B3" s="36" t="s">
        <v>7</v>
      </c>
      <c r="C3" s="36" t="s">
        <v>8</v>
      </c>
      <c r="D3" s="36" t="s">
        <v>9</v>
      </c>
      <c r="E3" s="36" t="s">
        <v>10</v>
      </c>
      <c r="F3" s="36" t="s">
        <v>11</v>
      </c>
      <c r="G3" s="37" t="s">
        <v>12</v>
      </c>
    </row>
    <row r="4" spans="1:7" ht="25.9" customHeight="1">
      <c r="A4" s="40" t="s">
        <v>71</v>
      </c>
      <c r="B4" s="41" t="s">
        <v>69</v>
      </c>
      <c r="C4" s="42" t="s">
        <v>70</v>
      </c>
      <c r="D4" s="43">
        <v>109200</v>
      </c>
      <c r="E4" s="46">
        <v>0</v>
      </c>
      <c r="F4" s="46"/>
      <c r="G4" s="47"/>
    </row>
    <row r="5" spans="1:7" ht="25.9" customHeight="1">
      <c r="A5" s="40">
        <v>1090820</v>
      </c>
      <c r="B5" s="41" t="s">
        <v>72</v>
      </c>
      <c r="C5" s="42" t="s">
        <v>73</v>
      </c>
      <c r="D5" s="43"/>
      <c r="E5" s="46"/>
      <c r="F5" s="46">
        <v>16800</v>
      </c>
      <c r="G5" s="47"/>
    </row>
    <row r="6" spans="1:7" ht="19.5">
      <c r="A6" s="40">
        <v>1090911</v>
      </c>
      <c r="B6" s="41" t="s">
        <v>74</v>
      </c>
      <c r="C6" s="42" t="s">
        <v>73</v>
      </c>
      <c r="D6" s="43"/>
      <c r="E6" s="46"/>
      <c r="F6" s="46">
        <v>1746</v>
      </c>
      <c r="G6" s="47"/>
    </row>
    <row r="7" spans="1:7" ht="19.5">
      <c r="A7" s="40">
        <v>1090911</v>
      </c>
      <c r="B7" s="41" t="s">
        <v>75</v>
      </c>
      <c r="C7" s="42" t="s">
        <v>73</v>
      </c>
      <c r="D7" s="43"/>
      <c r="E7" s="46"/>
      <c r="F7" s="46">
        <v>1746</v>
      </c>
      <c r="G7" s="47"/>
    </row>
    <row r="8" spans="1:7" ht="19.5">
      <c r="A8" s="40">
        <v>1090911</v>
      </c>
      <c r="B8" s="41" t="s">
        <v>78</v>
      </c>
      <c r="C8" s="42" t="s">
        <v>73</v>
      </c>
      <c r="D8" s="43"/>
      <c r="E8" s="46"/>
      <c r="F8" s="46">
        <v>3436</v>
      </c>
      <c r="G8" s="47"/>
    </row>
    <row r="9" spans="1:7" ht="19.5">
      <c r="A9" s="40">
        <v>1090911</v>
      </c>
      <c r="B9" s="41" t="s">
        <v>76</v>
      </c>
      <c r="C9" s="42" t="s">
        <v>73</v>
      </c>
      <c r="D9" s="43"/>
      <c r="E9" s="46"/>
      <c r="F9" s="46">
        <v>1746</v>
      </c>
      <c r="G9" s="47"/>
    </row>
    <row r="10" spans="1:7" ht="19.5">
      <c r="A10" s="40">
        <v>1090911</v>
      </c>
      <c r="B10" s="41" t="s">
        <v>77</v>
      </c>
      <c r="C10" s="42" t="s">
        <v>73</v>
      </c>
      <c r="D10" s="43"/>
      <c r="E10" s="46"/>
      <c r="F10" s="46">
        <v>1410</v>
      </c>
      <c r="G10" s="47"/>
    </row>
    <row r="11" spans="1:7" ht="19.5">
      <c r="A11" s="40">
        <v>1090911</v>
      </c>
      <c r="B11" s="41" t="s">
        <v>79</v>
      </c>
      <c r="C11" s="42" t="s">
        <v>73</v>
      </c>
      <c r="D11" s="43"/>
      <c r="E11" s="46"/>
      <c r="F11" s="46">
        <v>2754</v>
      </c>
      <c r="G11" s="47"/>
    </row>
    <row r="12" spans="1:7" ht="19.5">
      <c r="A12" s="40">
        <v>1090911</v>
      </c>
      <c r="B12" s="41" t="s">
        <v>79</v>
      </c>
      <c r="C12" s="42" t="s">
        <v>73</v>
      </c>
      <c r="D12" s="43"/>
      <c r="E12" s="46"/>
      <c r="F12" s="46">
        <v>1410</v>
      </c>
      <c r="G12" s="47"/>
    </row>
    <row r="13" spans="1:7" ht="19.5">
      <c r="A13" s="40">
        <v>1090911</v>
      </c>
      <c r="B13" s="41" t="s">
        <v>80</v>
      </c>
      <c r="C13" s="42" t="s">
        <v>73</v>
      </c>
      <c r="D13" s="43"/>
      <c r="E13" s="46"/>
      <c r="F13" s="46">
        <v>1410</v>
      </c>
      <c r="G13" s="47"/>
    </row>
    <row r="14" spans="1:7" ht="19.5">
      <c r="A14" s="40">
        <v>1090911</v>
      </c>
      <c r="B14" s="41" t="s">
        <v>81</v>
      </c>
      <c r="C14" s="42" t="s">
        <v>73</v>
      </c>
      <c r="D14" s="43"/>
      <c r="E14" s="46"/>
      <c r="F14" s="46">
        <v>1410</v>
      </c>
      <c r="G14" s="47"/>
    </row>
    <row r="15" spans="1:7" ht="19.5">
      <c r="A15" s="40">
        <v>1090911</v>
      </c>
      <c r="B15" s="41" t="s">
        <v>82</v>
      </c>
      <c r="C15" s="42" t="s">
        <v>73</v>
      </c>
      <c r="D15" s="43"/>
      <c r="E15" s="46"/>
      <c r="F15" s="46">
        <v>1410</v>
      </c>
      <c r="G15" s="47"/>
    </row>
    <row r="16" spans="1:7" ht="19.5">
      <c r="A16" s="40">
        <v>1090911</v>
      </c>
      <c r="B16" s="41" t="s">
        <v>84</v>
      </c>
      <c r="C16" s="42" t="s">
        <v>73</v>
      </c>
      <c r="D16" s="43"/>
      <c r="E16" s="46"/>
      <c r="F16" s="46">
        <v>3707</v>
      </c>
      <c r="G16" s="47"/>
    </row>
    <row r="17" spans="1:7" ht="19.5">
      <c r="A17" s="40">
        <v>1090911</v>
      </c>
      <c r="B17" s="41" t="s">
        <v>83</v>
      </c>
      <c r="C17" s="42" t="s">
        <v>73</v>
      </c>
      <c r="D17" s="43"/>
      <c r="E17" s="46"/>
      <c r="F17" s="46">
        <v>4064</v>
      </c>
      <c r="G17" s="47"/>
    </row>
    <row r="18" spans="1:7" ht="19.5">
      <c r="A18" s="40">
        <v>1090911</v>
      </c>
      <c r="B18" s="41" t="s">
        <v>83</v>
      </c>
      <c r="C18" s="42" t="s">
        <v>73</v>
      </c>
      <c r="D18" s="43"/>
      <c r="E18" s="46"/>
      <c r="F18" s="46">
        <v>1410</v>
      </c>
      <c r="G18" s="47"/>
    </row>
    <row r="19" spans="1:7" ht="19.5">
      <c r="A19" s="40">
        <v>1090911</v>
      </c>
      <c r="B19" s="41" t="s">
        <v>85</v>
      </c>
      <c r="C19" s="42" t="s">
        <v>73</v>
      </c>
      <c r="D19" s="43"/>
      <c r="E19" s="46"/>
      <c r="F19" s="46">
        <v>2000</v>
      </c>
      <c r="G19" s="47"/>
    </row>
    <row r="20" spans="1:7" ht="19.5">
      <c r="A20" s="40">
        <v>1090911</v>
      </c>
      <c r="B20" s="41" t="s">
        <v>86</v>
      </c>
      <c r="C20" s="42" t="s">
        <v>73</v>
      </c>
      <c r="D20" s="43"/>
      <c r="E20" s="46"/>
      <c r="F20" s="46">
        <v>5276</v>
      </c>
      <c r="G20" s="47"/>
    </row>
    <row r="21" spans="1:7" ht="19.5">
      <c r="A21" s="40">
        <v>1090911</v>
      </c>
      <c r="B21" s="41" t="s">
        <v>87</v>
      </c>
      <c r="C21" s="42" t="s">
        <v>73</v>
      </c>
      <c r="D21" s="43"/>
      <c r="E21" s="46"/>
      <c r="F21" s="46">
        <v>1860</v>
      </c>
      <c r="G21" s="47"/>
    </row>
    <row r="22" spans="1:7" ht="19.5">
      <c r="A22" s="40">
        <v>1090911</v>
      </c>
      <c r="B22" s="41" t="s">
        <v>88</v>
      </c>
      <c r="C22" s="42" t="s">
        <v>73</v>
      </c>
      <c r="D22" s="43"/>
      <c r="E22" s="46"/>
      <c r="F22" s="46">
        <v>1590</v>
      </c>
      <c r="G22" s="47"/>
    </row>
    <row r="23" spans="1:7" ht="19.5">
      <c r="A23" s="40">
        <v>1090911</v>
      </c>
      <c r="B23" s="41" t="s">
        <v>90</v>
      </c>
      <c r="C23" s="42" t="s">
        <v>73</v>
      </c>
      <c r="D23" s="43"/>
      <c r="E23" s="46"/>
      <c r="F23" s="46">
        <v>6500</v>
      </c>
      <c r="G23" s="47"/>
    </row>
    <row r="24" spans="1:7" ht="19.5">
      <c r="A24" s="40">
        <v>1090911</v>
      </c>
      <c r="B24" s="41" t="s">
        <v>89</v>
      </c>
      <c r="C24" s="42" t="s">
        <v>73</v>
      </c>
      <c r="D24" s="43"/>
      <c r="E24" s="46"/>
      <c r="F24" s="46">
        <v>22208</v>
      </c>
      <c r="G24" s="47"/>
    </row>
    <row r="25" spans="1:7" ht="19.5">
      <c r="A25" s="40">
        <v>1090911</v>
      </c>
      <c r="B25" s="41" t="s">
        <v>91</v>
      </c>
      <c r="C25" s="42" t="s">
        <v>73</v>
      </c>
      <c r="D25" s="43"/>
      <c r="E25" s="46"/>
      <c r="F25" s="46">
        <v>8800</v>
      </c>
      <c r="G25" s="47"/>
    </row>
    <row r="26" spans="1:7" ht="19.5">
      <c r="A26" s="40">
        <v>1090911</v>
      </c>
      <c r="B26" s="41" t="s">
        <v>92</v>
      </c>
      <c r="C26" s="42" t="s">
        <v>73</v>
      </c>
      <c r="D26" s="43"/>
      <c r="E26" s="46"/>
      <c r="F26" s="46">
        <v>4380</v>
      </c>
      <c r="G26" s="47"/>
    </row>
    <row r="27" spans="1:7" ht="19.5">
      <c r="A27" s="40">
        <v>1090911</v>
      </c>
      <c r="B27" s="41" t="s">
        <v>89</v>
      </c>
      <c r="C27" s="42" t="s">
        <v>73</v>
      </c>
      <c r="D27" s="43"/>
      <c r="E27" s="46"/>
      <c r="F27" s="46">
        <v>8771</v>
      </c>
      <c r="G27" s="47"/>
    </row>
    <row r="28" spans="1:7" ht="19.5">
      <c r="A28" s="40">
        <v>1090911</v>
      </c>
      <c r="B28" s="41" t="s">
        <v>93</v>
      </c>
      <c r="C28" s="42" t="s">
        <v>73</v>
      </c>
      <c r="D28" s="43"/>
      <c r="E28" s="46"/>
      <c r="F28" s="46">
        <v>2700</v>
      </c>
      <c r="G28" s="47"/>
    </row>
    <row r="29" spans="1:7" ht="19.5">
      <c r="A29" s="40"/>
      <c r="B29" s="41"/>
      <c r="C29" s="42"/>
      <c r="D29" s="43"/>
      <c r="E29" s="46"/>
      <c r="F29" s="46"/>
      <c r="G29" s="47"/>
    </row>
    <row r="30" spans="1:7" ht="37.5" customHeight="1" thickBot="1">
      <c r="A30" s="44"/>
      <c r="B30" s="38" t="s">
        <v>40</v>
      </c>
      <c r="C30" s="45"/>
      <c r="D30" s="39">
        <f>SUM(D4:D29)</f>
        <v>109200</v>
      </c>
      <c r="E30" s="48">
        <f>SUM(E4:E29)</f>
        <v>0</v>
      </c>
      <c r="F30" s="48">
        <f>SUM(F4:F29)</f>
        <v>108544</v>
      </c>
      <c r="G30" s="49">
        <v>656</v>
      </c>
    </row>
  </sheetData>
  <mergeCells count="2">
    <mergeCell ref="A1:G1"/>
    <mergeCell ref="A2:G2"/>
  </mergeCells>
  <phoneticPr fontId="3" type="noConversion"/>
  <pageMargins left="0.51181102362204722" right="0.51181102362204722" top="0.55118110236220474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opLeftCell="A68" workbookViewId="0">
      <selection activeCell="D85" sqref="D85"/>
    </sheetView>
  </sheetViews>
  <sheetFormatPr defaultRowHeight="16.5"/>
  <cols>
    <col min="1" max="1" width="77" customWidth="1"/>
    <col min="2" max="2" width="18" customWidth="1"/>
    <col min="3" max="3" width="19.75" style="25" customWidth="1"/>
    <col min="5" max="5" width="11.875" style="30" bestFit="1" customWidth="1"/>
  </cols>
  <sheetData>
    <row r="1" spans="1:3" ht="21">
      <c r="A1" s="56" t="s">
        <v>15</v>
      </c>
      <c r="B1" s="57"/>
      <c r="C1" s="57"/>
    </row>
    <row r="2" spans="1:3" ht="21">
      <c r="A2" s="56" t="s">
        <v>37</v>
      </c>
      <c r="B2" s="57"/>
      <c r="C2" s="57"/>
    </row>
    <row r="3" spans="1:3" ht="19.5">
      <c r="A3" s="54" t="s">
        <v>60</v>
      </c>
      <c r="B3" s="55"/>
      <c r="C3" s="55"/>
    </row>
    <row r="4" spans="1:3" ht="19.5">
      <c r="A4" s="4" t="s">
        <v>4</v>
      </c>
      <c r="B4" s="5" t="s">
        <v>5</v>
      </c>
      <c r="C4" s="5" t="s">
        <v>6</v>
      </c>
    </row>
    <row r="5" spans="1:3" ht="19.5">
      <c r="A5" s="1" t="s">
        <v>0</v>
      </c>
      <c r="B5" s="31"/>
      <c r="C5" s="32">
        <v>46809</v>
      </c>
    </row>
    <row r="6" spans="1:3" ht="23.25" customHeight="1">
      <c r="A6" s="12" t="s">
        <v>13</v>
      </c>
      <c r="B6" s="2"/>
      <c r="C6" s="32"/>
    </row>
    <row r="7" spans="1:3" ht="20.25" hidden="1" customHeight="1">
      <c r="A7" s="1" t="s">
        <v>31</v>
      </c>
      <c r="B7" s="2"/>
      <c r="C7" s="32"/>
    </row>
    <row r="8" spans="1:3" ht="21.6" customHeight="1">
      <c r="A8" s="13" t="s">
        <v>2</v>
      </c>
      <c r="B8" s="2"/>
      <c r="C8" s="32"/>
    </row>
    <row r="9" spans="1:3" ht="21.6" customHeight="1">
      <c r="A9" s="14"/>
      <c r="B9" s="2"/>
      <c r="C9" s="32"/>
    </row>
    <row r="10" spans="1:3" ht="21.6" customHeight="1">
      <c r="A10" s="14"/>
      <c r="B10" s="2"/>
      <c r="C10" s="32"/>
    </row>
    <row r="11" spans="1:3" ht="20.25" customHeight="1">
      <c r="A11" s="3" t="s">
        <v>3</v>
      </c>
      <c r="B11" s="2"/>
      <c r="C11" s="32">
        <f>C5+B6-B8</f>
        <v>46809</v>
      </c>
    </row>
    <row r="12" spans="1:3" ht="12.75" customHeight="1"/>
    <row r="13" spans="1:3" ht="17.25" customHeight="1"/>
    <row r="14" spans="1:3" ht="21">
      <c r="A14" s="56" t="s">
        <v>15</v>
      </c>
      <c r="B14" s="57"/>
      <c r="C14" s="57"/>
    </row>
    <row r="15" spans="1:3" ht="21">
      <c r="A15" s="56" t="s">
        <v>38</v>
      </c>
      <c r="B15" s="57"/>
      <c r="C15" s="57"/>
    </row>
    <row r="16" spans="1:3" ht="19.5">
      <c r="A16" s="54" t="str">
        <f>$A$3</f>
        <v>106年08月1日至106年08月31日止</v>
      </c>
      <c r="B16" s="55"/>
      <c r="C16" s="55"/>
    </row>
    <row r="17" spans="1:3" ht="19.5">
      <c r="A17" s="4" t="s">
        <v>4</v>
      </c>
      <c r="B17" s="5" t="s">
        <v>5</v>
      </c>
      <c r="C17" s="5" t="s">
        <v>6</v>
      </c>
    </row>
    <row r="18" spans="1:3" ht="19.5">
      <c r="A18" s="1" t="s">
        <v>0</v>
      </c>
      <c r="B18" s="2"/>
      <c r="C18" s="32">
        <v>153141</v>
      </c>
    </row>
    <row r="19" spans="1:3" ht="19.5">
      <c r="A19" s="12" t="s">
        <v>1</v>
      </c>
      <c r="B19" s="2"/>
      <c r="C19" s="32"/>
    </row>
    <row r="20" spans="1:3" ht="19.5" hidden="1">
      <c r="A20" s="1" t="s">
        <v>35</v>
      </c>
      <c r="B20" s="2">
        <v>0</v>
      </c>
      <c r="C20" s="32"/>
    </row>
    <row r="21" spans="1:3" ht="19.5">
      <c r="A21" s="13" t="s">
        <v>2</v>
      </c>
      <c r="B21" s="2"/>
      <c r="C21" s="32">
        <f>SUM(B22:B27)</f>
        <v>105</v>
      </c>
    </row>
    <row r="22" spans="1:3" ht="18.95" hidden="1" customHeight="1">
      <c r="A22" s="19" t="s">
        <v>39</v>
      </c>
      <c r="B22" s="2"/>
      <c r="C22" s="32"/>
    </row>
    <row r="23" spans="1:3" ht="18.95" hidden="1" customHeight="1">
      <c r="A23" s="19" t="s">
        <v>32</v>
      </c>
      <c r="B23" s="2"/>
      <c r="C23" s="32"/>
    </row>
    <row r="24" spans="1:3" ht="21.75" hidden="1" customHeight="1">
      <c r="A24" s="19" t="s">
        <v>51</v>
      </c>
      <c r="B24" s="2"/>
      <c r="C24" s="32"/>
    </row>
    <row r="25" spans="1:3" ht="22.5" customHeight="1">
      <c r="A25" s="23" t="s">
        <v>61</v>
      </c>
      <c r="B25" s="2">
        <v>38</v>
      </c>
      <c r="C25" s="32"/>
    </row>
    <row r="26" spans="1:3" ht="22.5" customHeight="1">
      <c r="A26" s="23" t="s">
        <v>62</v>
      </c>
      <c r="B26" s="2">
        <v>67</v>
      </c>
      <c r="C26" s="32"/>
    </row>
    <row r="27" spans="1:3" ht="19.5">
      <c r="B27" s="2"/>
      <c r="C27" s="32"/>
    </row>
    <row r="28" spans="1:3" ht="21" customHeight="1">
      <c r="A28" s="3" t="s">
        <v>3</v>
      </c>
      <c r="B28" s="2"/>
      <c r="C28" s="32">
        <f>C18-B25-B26</f>
        <v>153036</v>
      </c>
    </row>
    <row r="29" spans="1:3" ht="14.25" customHeight="1"/>
    <row r="30" spans="1:3" ht="21.75" customHeight="1"/>
    <row r="31" spans="1:3" ht="21">
      <c r="A31" s="56" t="s">
        <v>15</v>
      </c>
      <c r="B31" s="57"/>
      <c r="C31" s="57"/>
    </row>
    <row r="32" spans="1:3" ht="21">
      <c r="A32" s="56" t="s">
        <v>22</v>
      </c>
      <c r="B32" s="57"/>
      <c r="C32" s="57"/>
    </row>
    <row r="33" spans="1:3" ht="19.5">
      <c r="A33" s="54" t="str">
        <f>$A$3</f>
        <v>106年08月1日至106年08月31日止</v>
      </c>
      <c r="B33" s="55"/>
      <c r="C33" s="55"/>
    </row>
    <row r="34" spans="1:3" ht="19.5">
      <c r="A34" s="4" t="s">
        <v>4</v>
      </c>
      <c r="B34" s="5" t="s">
        <v>5</v>
      </c>
      <c r="C34" s="5" t="s">
        <v>6</v>
      </c>
    </row>
    <row r="35" spans="1:3" ht="19.5">
      <c r="A35" s="1" t="s">
        <v>0</v>
      </c>
      <c r="B35" s="2"/>
      <c r="C35" s="32">
        <v>972</v>
      </c>
    </row>
    <row r="36" spans="1:3" ht="19.5">
      <c r="A36" s="12" t="s">
        <v>1</v>
      </c>
      <c r="B36" s="2"/>
      <c r="C36" s="32"/>
    </row>
    <row r="37" spans="1:3" ht="21.75" hidden="1" customHeight="1">
      <c r="A37" s="22" t="s">
        <v>23</v>
      </c>
      <c r="B37" s="2">
        <v>0</v>
      </c>
      <c r="C37" s="32"/>
    </row>
    <row r="38" spans="1:3" ht="19.5">
      <c r="A38" s="13" t="s">
        <v>2</v>
      </c>
      <c r="B38" s="2"/>
      <c r="C38" s="32"/>
    </row>
    <row r="39" spans="1:3" ht="19.5" hidden="1">
      <c r="A39" s="3" t="s">
        <v>44</v>
      </c>
      <c r="B39" s="2"/>
      <c r="C39" s="32"/>
    </row>
    <row r="40" spans="1:3" ht="19.5" hidden="1">
      <c r="A40" s="3" t="s">
        <v>48</v>
      </c>
      <c r="B40" s="2"/>
      <c r="C40" s="32"/>
    </row>
    <row r="41" spans="1:3" ht="19.5" hidden="1">
      <c r="A41" s="3" t="s">
        <v>47</v>
      </c>
      <c r="B41" s="2"/>
      <c r="C41" s="32"/>
    </row>
    <row r="42" spans="1:3" ht="19.5">
      <c r="A42" s="3" t="s">
        <v>3</v>
      </c>
      <c r="B42" s="2"/>
      <c r="C42" s="32">
        <v>972</v>
      </c>
    </row>
    <row r="43" spans="1:3" ht="15.75" customHeight="1">
      <c r="A43" s="6"/>
      <c r="B43" s="7"/>
      <c r="C43" s="7"/>
    </row>
    <row r="44" spans="1:3" ht="17.25" customHeight="1">
      <c r="A44" s="56" t="s">
        <v>15</v>
      </c>
      <c r="B44" s="57"/>
      <c r="C44" s="57"/>
    </row>
    <row r="45" spans="1:3" ht="21">
      <c r="A45" s="56" t="s">
        <v>63</v>
      </c>
      <c r="B45" s="57"/>
      <c r="C45" s="57"/>
    </row>
    <row r="46" spans="1:3" ht="19.5">
      <c r="A46" s="54" t="str">
        <f>$A$3</f>
        <v>106年08月1日至106年08月31日止</v>
      </c>
      <c r="B46" s="55"/>
      <c r="C46" s="55"/>
    </row>
    <row r="47" spans="1:3" ht="19.5">
      <c r="A47" s="4" t="s">
        <v>4</v>
      </c>
      <c r="B47" s="5" t="s">
        <v>5</v>
      </c>
      <c r="C47" s="5" t="s">
        <v>6</v>
      </c>
    </row>
    <row r="48" spans="1:3" ht="19.5">
      <c r="A48" s="1" t="s">
        <v>0</v>
      </c>
      <c r="B48" s="2"/>
      <c r="C48" s="32">
        <v>94440</v>
      </c>
    </row>
    <row r="49" spans="1:3" ht="19.5">
      <c r="A49" s="12" t="s">
        <v>1</v>
      </c>
      <c r="B49" s="2"/>
      <c r="C49" s="32"/>
    </row>
    <row r="50" spans="1:3" ht="19.5" hidden="1" customHeight="1">
      <c r="A50" s="1" t="s">
        <v>29</v>
      </c>
      <c r="B50" s="2"/>
      <c r="C50" s="32"/>
    </row>
    <row r="51" spans="1:3" ht="19.5" hidden="1">
      <c r="A51" s="24" t="s">
        <v>30</v>
      </c>
      <c r="B51" s="2"/>
      <c r="C51" s="32"/>
    </row>
    <row r="52" spans="1:3" ht="19.5" hidden="1">
      <c r="A52" s="1"/>
      <c r="B52" s="2"/>
      <c r="C52" s="32"/>
    </row>
    <row r="53" spans="1:3" ht="19.5">
      <c r="A53" s="13" t="s">
        <v>2</v>
      </c>
      <c r="B53" s="2"/>
      <c r="C53" s="32"/>
    </row>
    <row r="54" spans="1:3" ht="21.75" hidden="1" customHeight="1">
      <c r="A54" s="3" t="s">
        <v>36</v>
      </c>
      <c r="B54" s="2">
        <v>0</v>
      </c>
      <c r="C54" s="32"/>
    </row>
    <row r="55" spans="1:3" ht="18.75" customHeight="1">
      <c r="A55" s="3" t="s">
        <v>3</v>
      </c>
      <c r="B55" s="2"/>
      <c r="C55" s="32">
        <v>94440</v>
      </c>
    </row>
    <row r="56" spans="1:3" ht="17.25" customHeight="1"/>
    <row r="57" spans="1:3" ht="17.25" customHeight="1">
      <c r="A57" s="56" t="s">
        <v>15</v>
      </c>
      <c r="B57" s="57"/>
      <c r="C57" s="57"/>
    </row>
    <row r="58" spans="1:3" ht="21">
      <c r="A58" s="56" t="s">
        <v>65</v>
      </c>
      <c r="B58" s="57"/>
      <c r="C58" s="57"/>
    </row>
    <row r="59" spans="1:3" ht="19.5">
      <c r="A59" s="54" t="str">
        <f>$A$3</f>
        <v>106年08月1日至106年08月31日止</v>
      </c>
      <c r="B59" s="55"/>
      <c r="C59" s="55"/>
    </row>
    <row r="60" spans="1:3" ht="19.5">
      <c r="A60" s="4" t="s">
        <v>4</v>
      </c>
      <c r="B60" s="5" t="s">
        <v>5</v>
      </c>
      <c r="C60" s="5" t="s">
        <v>6</v>
      </c>
    </row>
    <row r="61" spans="1:3" ht="19.5">
      <c r="A61" s="1" t="s">
        <v>0</v>
      </c>
      <c r="B61" s="2"/>
      <c r="C61" s="2">
        <v>0</v>
      </c>
    </row>
    <row r="62" spans="1:3" ht="19.5">
      <c r="A62" s="12" t="s">
        <v>1</v>
      </c>
      <c r="B62" s="32">
        <v>7250</v>
      </c>
      <c r="C62" s="32"/>
    </row>
    <row r="63" spans="1:3" ht="19.5">
      <c r="A63" s="24" t="s">
        <v>64</v>
      </c>
      <c r="B63" s="32"/>
      <c r="C63" s="32"/>
    </row>
    <row r="64" spans="1:3" ht="19.5">
      <c r="A64" s="13" t="s">
        <v>2</v>
      </c>
      <c r="B64" s="32"/>
      <c r="C64" s="32"/>
    </row>
    <row r="65" spans="1:3" ht="21.75" customHeight="1">
      <c r="A65" s="3"/>
      <c r="B65" s="32"/>
      <c r="C65" s="32"/>
    </row>
    <row r="66" spans="1:3" ht="21.75" hidden="1" customHeight="1">
      <c r="A66" s="3" t="s">
        <v>34</v>
      </c>
      <c r="B66" s="32">
        <v>0</v>
      </c>
      <c r="C66" s="32"/>
    </row>
    <row r="67" spans="1:3" ht="18.75" customHeight="1">
      <c r="A67" s="3" t="s">
        <v>3</v>
      </c>
      <c r="B67" s="32"/>
      <c r="C67" s="32">
        <v>7250</v>
      </c>
    </row>
    <row r="68" spans="1:3" ht="18.75" customHeight="1"/>
    <row r="69" spans="1:3" ht="23.25" customHeight="1"/>
    <row r="70" spans="1:3" ht="21">
      <c r="A70" s="56" t="s">
        <v>15</v>
      </c>
      <c r="B70" s="57"/>
      <c r="C70" s="57"/>
    </row>
    <row r="71" spans="1:3" ht="21">
      <c r="A71" s="56" t="s">
        <v>41</v>
      </c>
      <c r="B71" s="57"/>
      <c r="C71" s="57"/>
    </row>
    <row r="72" spans="1:3" ht="19.5">
      <c r="A72" s="54" t="str">
        <f>$A$3</f>
        <v>106年08月1日至106年08月31日止</v>
      </c>
      <c r="B72" s="55"/>
      <c r="C72" s="55"/>
    </row>
    <row r="73" spans="1:3" ht="19.5">
      <c r="A73" s="4" t="s">
        <v>4</v>
      </c>
      <c r="B73" s="5" t="s">
        <v>5</v>
      </c>
      <c r="C73" s="5" t="s">
        <v>6</v>
      </c>
    </row>
    <row r="74" spans="1:3" ht="19.5">
      <c r="A74" s="1" t="s">
        <v>0</v>
      </c>
      <c r="B74" s="2"/>
      <c r="C74" s="32">
        <v>100000</v>
      </c>
    </row>
    <row r="75" spans="1:3" ht="19.5">
      <c r="A75" s="12" t="s">
        <v>1</v>
      </c>
      <c r="B75" s="2"/>
      <c r="C75" s="32"/>
    </row>
    <row r="76" spans="1:3" ht="19.5" hidden="1">
      <c r="A76" s="10" t="s">
        <v>42</v>
      </c>
      <c r="B76" s="2">
        <v>0</v>
      </c>
      <c r="C76" s="32"/>
    </row>
    <row r="77" spans="1:3" ht="19.5">
      <c r="A77" s="13" t="s">
        <v>2</v>
      </c>
      <c r="B77" s="2"/>
      <c r="C77" s="32"/>
    </row>
    <row r="78" spans="1:3" ht="19.5" hidden="1">
      <c r="A78" s="3" t="s">
        <v>21</v>
      </c>
      <c r="B78" s="2">
        <v>0</v>
      </c>
      <c r="C78" s="32"/>
    </row>
    <row r="79" spans="1:3" ht="19.5">
      <c r="A79" s="3" t="s">
        <v>3</v>
      </c>
      <c r="B79" s="2"/>
      <c r="C79" s="32">
        <v>100000</v>
      </c>
    </row>
    <row r="81" spans="3:4">
      <c r="C81" s="33">
        <f>C11+C28+C42+C55+C67+C79</f>
        <v>402507</v>
      </c>
      <c r="D81" t="s">
        <v>66</v>
      </c>
    </row>
  </sheetData>
  <mergeCells count="18">
    <mergeCell ref="A70:C70"/>
    <mergeCell ref="A71:C71"/>
    <mergeCell ref="A72:C72"/>
    <mergeCell ref="A57:C57"/>
    <mergeCell ref="A58:C58"/>
    <mergeCell ref="A59:C59"/>
    <mergeCell ref="A46:C46"/>
    <mergeCell ref="A1:C1"/>
    <mergeCell ref="A2:C2"/>
    <mergeCell ref="A3:C3"/>
    <mergeCell ref="A14:C14"/>
    <mergeCell ref="A15:C15"/>
    <mergeCell ref="A16:C16"/>
    <mergeCell ref="A31:C31"/>
    <mergeCell ref="A32:C32"/>
    <mergeCell ref="A33:C33"/>
    <mergeCell ref="A44:C44"/>
    <mergeCell ref="A45:C45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4" workbookViewId="0">
      <selection activeCell="F5" sqref="F5:F12"/>
    </sheetView>
  </sheetViews>
  <sheetFormatPr defaultRowHeight="16.5"/>
  <cols>
    <col min="1" max="1" width="24.25" customWidth="1"/>
    <col min="2" max="2" width="10.625" style="11" customWidth="1"/>
    <col min="3" max="3" width="15.5" customWidth="1"/>
    <col min="4" max="4" width="13.625" customWidth="1"/>
    <col min="5" max="5" width="11.5" customWidth="1"/>
    <col min="6" max="6" width="16.625" customWidth="1"/>
    <col min="7" max="7" width="10.875" bestFit="1" customWidth="1"/>
  </cols>
  <sheetData>
    <row r="1" spans="1:9" ht="26.1" customHeight="1">
      <c r="A1" s="58" t="s">
        <v>14</v>
      </c>
      <c r="B1" s="58"/>
      <c r="C1" s="58"/>
      <c r="D1" s="58"/>
      <c r="E1" s="58"/>
      <c r="F1" s="58"/>
    </row>
    <row r="2" spans="1:9" ht="28.5" customHeight="1">
      <c r="A2" s="58" t="s">
        <v>18</v>
      </c>
      <c r="B2" s="58"/>
      <c r="C2" s="58"/>
      <c r="D2" s="58"/>
      <c r="E2" s="58"/>
      <c r="F2" s="58"/>
    </row>
    <row r="3" spans="1:9" ht="36" customHeight="1" thickBot="1">
      <c r="A3" s="59" t="s">
        <v>49</v>
      </c>
      <c r="B3" s="59"/>
      <c r="C3" s="59"/>
      <c r="D3" s="59"/>
      <c r="E3" s="59"/>
      <c r="F3" s="59"/>
    </row>
    <row r="4" spans="1:9" ht="39.950000000000003" customHeight="1">
      <c r="A4" s="20" t="s">
        <v>7</v>
      </c>
      <c r="B4" s="15" t="s">
        <v>8</v>
      </c>
      <c r="C4" s="15" t="s">
        <v>9</v>
      </c>
      <c r="D4" s="15" t="s">
        <v>10</v>
      </c>
      <c r="E4" s="15" t="s">
        <v>11</v>
      </c>
      <c r="F4" s="16" t="s">
        <v>12</v>
      </c>
      <c r="H4" s="29" t="s">
        <v>33</v>
      </c>
      <c r="I4" s="29" t="s">
        <v>26</v>
      </c>
    </row>
    <row r="5" spans="1:9" ht="40.5" customHeight="1">
      <c r="A5" s="21" t="s">
        <v>16</v>
      </c>
      <c r="B5" s="8" t="s">
        <v>17</v>
      </c>
      <c r="C5" s="18">
        <f>H5</f>
        <v>56789</v>
      </c>
      <c r="D5" s="9">
        <f>'10607明細'!C6</f>
        <v>0</v>
      </c>
      <c r="E5" s="9">
        <f>'10607明細'!C8</f>
        <v>9980</v>
      </c>
      <c r="F5" s="17">
        <f t="shared" ref="F5:F11" si="0">C5+D5-E5</f>
        <v>46809</v>
      </c>
      <c r="H5">
        <v>56789</v>
      </c>
      <c r="I5">
        <v>56789</v>
      </c>
    </row>
    <row r="6" spans="1:9" ht="57" customHeight="1">
      <c r="A6" s="21" t="s">
        <v>20</v>
      </c>
      <c r="B6" s="8" t="s">
        <v>19</v>
      </c>
      <c r="C6" s="18">
        <f>H6</f>
        <v>166715</v>
      </c>
      <c r="D6" s="9">
        <f>'10607明細'!C19</f>
        <v>0</v>
      </c>
      <c r="E6" s="9">
        <f>'10607明細'!C21</f>
        <v>13574</v>
      </c>
      <c r="F6" s="17">
        <f t="shared" si="0"/>
        <v>153141</v>
      </c>
      <c r="H6">
        <v>166715</v>
      </c>
      <c r="I6">
        <v>166715</v>
      </c>
    </row>
    <row r="7" spans="1:9" ht="55.5" customHeight="1">
      <c r="A7" s="21" t="s">
        <v>24</v>
      </c>
      <c r="B7" s="8" t="s">
        <v>25</v>
      </c>
      <c r="C7" s="18">
        <f t="shared" ref="C7:C8" si="1">H7</f>
        <v>972</v>
      </c>
      <c r="D7" s="9">
        <f>'10607明細'!C36</f>
        <v>0</v>
      </c>
      <c r="E7" s="9">
        <f>'10607明細'!C38</f>
        <v>0</v>
      </c>
      <c r="F7" s="17">
        <f t="shared" si="0"/>
        <v>972</v>
      </c>
      <c r="H7">
        <v>972</v>
      </c>
      <c r="I7">
        <v>2172</v>
      </c>
    </row>
    <row r="8" spans="1:9" ht="54.6" customHeight="1">
      <c r="A8" s="21" t="s">
        <v>27</v>
      </c>
      <c r="B8" s="8" t="s">
        <v>17</v>
      </c>
      <c r="C8" s="18">
        <f t="shared" si="1"/>
        <v>94440</v>
      </c>
      <c r="D8" s="9">
        <f>'10607明細'!C49</f>
        <v>0</v>
      </c>
      <c r="E8" s="9">
        <f>'10607明細'!C53</f>
        <v>0</v>
      </c>
      <c r="F8" s="17">
        <f t="shared" si="0"/>
        <v>94440</v>
      </c>
      <c r="H8">
        <v>94440</v>
      </c>
      <c r="I8">
        <v>94440</v>
      </c>
    </row>
    <row r="9" spans="1:9" ht="54.95" customHeight="1">
      <c r="A9" s="21" t="s">
        <v>56</v>
      </c>
      <c r="B9" s="8" t="s">
        <v>17</v>
      </c>
      <c r="C9" s="18">
        <v>0</v>
      </c>
      <c r="D9" s="9">
        <f>'10607明細'!C62</f>
        <v>15749</v>
      </c>
      <c r="E9" s="9">
        <f>'10607明細'!C64</f>
        <v>15749</v>
      </c>
      <c r="F9" s="17">
        <f t="shared" si="0"/>
        <v>0</v>
      </c>
      <c r="H9">
        <v>0</v>
      </c>
      <c r="I9">
        <v>0</v>
      </c>
    </row>
    <row r="10" spans="1:9" ht="56.1" customHeight="1">
      <c r="A10" s="21" t="s">
        <v>46</v>
      </c>
      <c r="B10" s="8" t="s">
        <v>17</v>
      </c>
      <c r="C10" s="18">
        <f t="shared" ref="C10" si="2">H10</f>
        <v>1200</v>
      </c>
      <c r="D10" s="9">
        <f>'10607明細'!C74</f>
        <v>0</v>
      </c>
      <c r="E10" s="9">
        <f>'10607明細'!C76</f>
        <v>1200</v>
      </c>
      <c r="F10" s="17">
        <f t="shared" si="0"/>
        <v>0</v>
      </c>
      <c r="H10">
        <v>1200</v>
      </c>
      <c r="I10">
        <v>0</v>
      </c>
    </row>
    <row r="11" spans="1:9" ht="40.5" customHeight="1">
      <c r="A11" s="21" t="s">
        <v>43</v>
      </c>
      <c r="B11" s="8" t="s">
        <v>17</v>
      </c>
      <c r="C11" s="18">
        <f t="shared" ref="C11" si="3">H11</f>
        <v>100000</v>
      </c>
      <c r="D11" s="9">
        <f>'10607明細'!C85</f>
        <v>0</v>
      </c>
      <c r="E11" s="9">
        <f>'10607明細'!C87</f>
        <v>0</v>
      </c>
      <c r="F11" s="17">
        <f t="shared" si="0"/>
        <v>100000</v>
      </c>
      <c r="H11">
        <v>100000</v>
      </c>
      <c r="I11">
        <v>10000</v>
      </c>
    </row>
    <row r="12" spans="1:9" ht="37.5" customHeight="1" thickBot="1">
      <c r="A12" s="28" t="s">
        <v>40</v>
      </c>
      <c r="B12" s="26"/>
      <c r="C12" s="27">
        <f>SUM(C5:C11)</f>
        <v>420116</v>
      </c>
      <c r="D12" s="27">
        <f>SUM(D5:D11)</f>
        <v>15749</v>
      </c>
      <c r="E12" s="27">
        <f>SUM(E5:E11)</f>
        <v>40503</v>
      </c>
      <c r="F12" s="27">
        <f>SUM(F5:F11)</f>
        <v>395362</v>
      </c>
    </row>
  </sheetData>
  <sheetProtection selectLockedCells="1" selectUnlockedCells="1"/>
  <mergeCells count="3">
    <mergeCell ref="A1:F1"/>
    <mergeCell ref="A2:F2"/>
    <mergeCell ref="A3:F3"/>
  </mergeCells>
  <phoneticPr fontId="3" type="noConversion"/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opLeftCell="A71" workbookViewId="0">
      <selection activeCell="C42" sqref="C42"/>
    </sheetView>
  </sheetViews>
  <sheetFormatPr defaultRowHeight="16.5"/>
  <cols>
    <col min="1" max="1" width="73" customWidth="1"/>
    <col min="2" max="2" width="18" customWidth="1"/>
    <col min="3" max="3" width="19.75" style="25" customWidth="1"/>
    <col min="5" max="5" width="11.875" style="30" bestFit="1" customWidth="1"/>
  </cols>
  <sheetData>
    <row r="1" spans="1:3" ht="21">
      <c r="A1" s="56" t="s">
        <v>15</v>
      </c>
      <c r="B1" s="57"/>
      <c r="C1" s="57"/>
    </row>
    <row r="2" spans="1:3" ht="21">
      <c r="A2" s="56" t="s">
        <v>37</v>
      </c>
      <c r="B2" s="57"/>
      <c r="C2" s="57"/>
    </row>
    <row r="3" spans="1:3" ht="19.5">
      <c r="A3" s="54" t="str">
        <f>'10607'!A3</f>
        <v>106年07月1日至106年07月31日止</v>
      </c>
      <c r="B3" s="55"/>
      <c r="C3" s="55"/>
    </row>
    <row r="4" spans="1:3" ht="19.5">
      <c r="A4" s="4" t="s">
        <v>4</v>
      </c>
      <c r="B4" s="5" t="s">
        <v>5</v>
      </c>
      <c r="C4" s="5" t="s">
        <v>6</v>
      </c>
    </row>
    <row r="5" spans="1:3" ht="19.5">
      <c r="A5" s="1" t="s">
        <v>0</v>
      </c>
      <c r="B5" s="2"/>
      <c r="C5" s="2">
        <v>56789</v>
      </c>
    </row>
    <row r="6" spans="1:3" ht="23.25" customHeight="1">
      <c r="A6" s="12" t="s">
        <v>13</v>
      </c>
      <c r="B6" s="2"/>
      <c r="C6" s="2">
        <f>B7</f>
        <v>0</v>
      </c>
    </row>
    <row r="7" spans="1:3" ht="20.25" hidden="1" customHeight="1">
      <c r="A7" s="1" t="s">
        <v>31</v>
      </c>
      <c r="B7" s="2"/>
      <c r="C7" s="2"/>
    </row>
    <row r="8" spans="1:3" ht="21.6" customHeight="1">
      <c r="A8" s="13" t="s">
        <v>2</v>
      </c>
      <c r="B8" s="2"/>
      <c r="C8" s="2">
        <f>B10+B9</f>
        <v>9980</v>
      </c>
    </row>
    <row r="9" spans="1:3" ht="21.6" customHeight="1">
      <c r="A9" s="14" t="s">
        <v>50</v>
      </c>
      <c r="B9" s="2">
        <f>4000+4000+1600+380</f>
        <v>9980</v>
      </c>
      <c r="C9" s="2"/>
    </row>
    <row r="10" spans="1:3" ht="21.6" customHeight="1">
      <c r="A10" s="14"/>
      <c r="B10" s="2">
        <v>0</v>
      </c>
      <c r="C10" s="2"/>
    </row>
    <row r="11" spans="1:3" ht="20.25" customHeight="1">
      <c r="A11" s="3" t="s">
        <v>3</v>
      </c>
      <c r="B11" s="2"/>
      <c r="C11" s="2">
        <f>C5+C6-C8</f>
        <v>46809</v>
      </c>
    </row>
    <row r="12" spans="1:3" ht="12.75" customHeight="1"/>
    <row r="13" spans="1:3" ht="17.25" customHeight="1"/>
    <row r="14" spans="1:3" ht="21">
      <c r="A14" s="56" t="s">
        <v>15</v>
      </c>
      <c r="B14" s="57"/>
      <c r="C14" s="57"/>
    </row>
    <row r="15" spans="1:3" ht="21">
      <c r="A15" s="56" t="s">
        <v>38</v>
      </c>
      <c r="B15" s="57"/>
      <c r="C15" s="57"/>
    </row>
    <row r="16" spans="1:3" ht="19.5">
      <c r="A16" s="54" t="str">
        <f>$A$3</f>
        <v>106年07月1日至106年07月31日止</v>
      </c>
      <c r="B16" s="55"/>
      <c r="C16" s="55"/>
    </row>
    <row r="17" spans="1:3" ht="19.5">
      <c r="A17" s="4" t="s">
        <v>4</v>
      </c>
      <c r="B17" s="5" t="s">
        <v>5</v>
      </c>
      <c r="C17" s="5" t="s">
        <v>6</v>
      </c>
    </row>
    <row r="18" spans="1:3" ht="19.5">
      <c r="A18" s="1" t="s">
        <v>0</v>
      </c>
      <c r="B18" s="2"/>
      <c r="C18" s="2">
        <v>166715</v>
      </c>
    </row>
    <row r="19" spans="1:3" ht="19.5">
      <c r="A19" s="12" t="s">
        <v>1</v>
      </c>
      <c r="B19" s="2"/>
      <c r="C19" s="2">
        <f>B20</f>
        <v>0</v>
      </c>
    </row>
    <row r="20" spans="1:3" ht="19.5" hidden="1">
      <c r="A20" s="1" t="s">
        <v>35</v>
      </c>
      <c r="B20" s="2">
        <v>0</v>
      </c>
      <c r="C20" s="2"/>
    </row>
    <row r="21" spans="1:3" ht="19.5">
      <c r="A21" s="13" t="s">
        <v>2</v>
      </c>
      <c r="B21" s="2"/>
      <c r="C21" s="2">
        <f>SUM(B22:B27)</f>
        <v>13574</v>
      </c>
    </row>
    <row r="22" spans="1:3" ht="18.95" hidden="1" customHeight="1">
      <c r="A22" s="19" t="s">
        <v>39</v>
      </c>
      <c r="B22" s="2"/>
      <c r="C22" s="2"/>
    </row>
    <row r="23" spans="1:3" ht="18.95" hidden="1" customHeight="1">
      <c r="A23" s="19" t="s">
        <v>32</v>
      </c>
      <c r="B23" s="2"/>
      <c r="C23" s="2"/>
    </row>
    <row r="24" spans="1:3" ht="21.75" hidden="1" customHeight="1">
      <c r="A24" s="19" t="s">
        <v>51</v>
      </c>
      <c r="B24" s="2"/>
      <c r="C24" s="2"/>
    </row>
    <row r="25" spans="1:3" ht="22.5" customHeight="1">
      <c r="A25" s="23" t="s">
        <v>53</v>
      </c>
      <c r="B25" s="2">
        <v>3500</v>
      </c>
      <c r="C25" s="2"/>
    </row>
    <row r="26" spans="1:3" ht="22.5" customHeight="1">
      <c r="A26" s="23" t="s">
        <v>52</v>
      </c>
      <c r="B26" s="2">
        <v>9750</v>
      </c>
      <c r="C26" s="2"/>
    </row>
    <row r="27" spans="1:3" ht="33.75">
      <c r="A27" s="23" t="s">
        <v>54</v>
      </c>
      <c r="B27" s="2">
        <f>248+76</f>
        <v>324</v>
      </c>
      <c r="C27" s="2"/>
    </row>
    <row r="28" spans="1:3" ht="21" customHeight="1">
      <c r="A28" s="3" t="s">
        <v>3</v>
      </c>
      <c r="B28" s="2"/>
      <c r="C28" s="2">
        <f>C18+C19-C21</f>
        <v>153141</v>
      </c>
    </row>
    <row r="29" spans="1:3" ht="14.25" customHeight="1"/>
    <row r="30" spans="1:3" ht="21.75" customHeight="1"/>
    <row r="31" spans="1:3" ht="21">
      <c r="A31" s="56" t="s">
        <v>15</v>
      </c>
      <c r="B31" s="57"/>
      <c r="C31" s="57"/>
    </row>
    <row r="32" spans="1:3" ht="21">
      <c r="A32" s="56" t="s">
        <v>22</v>
      </c>
      <c r="B32" s="57"/>
      <c r="C32" s="57"/>
    </row>
    <row r="33" spans="1:3" ht="19.5">
      <c r="A33" s="54" t="str">
        <f>$A$3</f>
        <v>106年07月1日至106年07月31日止</v>
      </c>
      <c r="B33" s="55"/>
      <c r="C33" s="55"/>
    </row>
    <row r="34" spans="1:3" ht="19.5">
      <c r="A34" s="4" t="s">
        <v>4</v>
      </c>
      <c r="B34" s="5" t="s">
        <v>5</v>
      </c>
      <c r="C34" s="5" t="s">
        <v>6</v>
      </c>
    </row>
    <row r="35" spans="1:3" ht="19.5">
      <c r="A35" s="1" t="s">
        <v>0</v>
      </c>
      <c r="B35" s="2"/>
      <c r="C35" s="32">
        <v>972</v>
      </c>
    </row>
    <row r="36" spans="1:3" ht="19.5">
      <c r="A36" s="12" t="s">
        <v>1</v>
      </c>
      <c r="B36" s="2"/>
      <c r="C36" s="2">
        <f>B37</f>
        <v>0</v>
      </c>
    </row>
    <row r="37" spans="1:3" ht="21.75" hidden="1" customHeight="1">
      <c r="A37" s="22" t="s">
        <v>23</v>
      </c>
      <c r="B37" s="2">
        <v>0</v>
      </c>
      <c r="C37" s="2"/>
    </row>
    <row r="38" spans="1:3" ht="19.5">
      <c r="A38" s="13" t="s">
        <v>2</v>
      </c>
      <c r="B38" s="2"/>
      <c r="C38" s="2">
        <f>B40+B39+B41</f>
        <v>0</v>
      </c>
    </row>
    <row r="39" spans="1:3" ht="19.5" hidden="1">
      <c r="A39" s="3" t="s">
        <v>44</v>
      </c>
      <c r="B39" s="2"/>
      <c r="C39" s="2"/>
    </row>
    <row r="40" spans="1:3" ht="19.5" hidden="1">
      <c r="A40" s="3" t="s">
        <v>48</v>
      </c>
      <c r="B40" s="2"/>
      <c r="C40" s="2"/>
    </row>
    <row r="41" spans="1:3" ht="19.5" hidden="1">
      <c r="A41" s="3" t="s">
        <v>47</v>
      </c>
      <c r="B41" s="2"/>
      <c r="C41" s="2"/>
    </row>
    <row r="42" spans="1:3" ht="19.5">
      <c r="A42" s="3" t="s">
        <v>3</v>
      </c>
      <c r="B42" s="2"/>
      <c r="C42" s="32">
        <f>C35+C36-C38</f>
        <v>972</v>
      </c>
    </row>
    <row r="43" spans="1:3" ht="15.75" customHeight="1">
      <c r="A43" s="6"/>
      <c r="B43" s="7"/>
      <c r="C43" s="7"/>
    </row>
    <row r="44" spans="1:3" ht="17.25" customHeight="1">
      <c r="A44" s="56" t="s">
        <v>15</v>
      </c>
      <c r="B44" s="57"/>
      <c r="C44" s="57"/>
    </row>
    <row r="45" spans="1:3" ht="21">
      <c r="A45" s="56" t="s">
        <v>28</v>
      </c>
      <c r="B45" s="57"/>
      <c r="C45" s="57"/>
    </row>
    <row r="46" spans="1:3" ht="19.5">
      <c r="A46" s="54" t="str">
        <f>$A$3</f>
        <v>106年07月1日至106年07月31日止</v>
      </c>
      <c r="B46" s="55"/>
      <c r="C46" s="55"/>
    </row>
    <row r="47" spans="1:3" ht="19.5">
      <c r="A47" s="4" t="s">
        <v>4</v>
      </c>
      <c r="B47" s="5" t="s">
        <v>5</v>
      </c>
      <c r="C47" s="5" t="s">
        <v>6</v>
      </c>
    </row>
    <row r="48" spans="1:3" ht="19.5">
      <c r="A48" s="1" t="s">
        <v>0</v>
      </c>
      <c r="B48" s="2"/>
      <c r="C48" s="2">
        <v>94440</v>
      </c>
    </row>
    <row r="49" spans="1:3" ht="19.5">
      <c r="A49" s="12" t="s">
        <v>1</v>
      </c>
      <c r="B49" s="2"/>
      <c r="C49" s="2">
        <f>SUM(B50:B52)</f>
        <v>0</v>
      </c>
    </row>
    <row r="50" spans="1:3" ht="19.5" hidden="1" customHeight="1">
      <c r="A50" s="1" t="s">
        <v>29</v>
      </c>
      <c r="B50" s="2"/>
      <c r="C50" s="2"/>
    </row>
    <row r="51" spans="1:3" ht="19.5" hidden="1">
      <c r="A51" s="24" t="s">
        <v>30</v>
      </c>
      <c r="B51" s="2"/>
      <c r="C51" s="2"/>
    </row>
    <row r="52" spans="1:3" ht="19.5" hidden="1">
      <c r="A52" s="1"/>
      <c r="B52" s="2"/>
      <c r="C52" s="2"/>
    </row>
    <row r="53" spans="1:3" ht="19.5">
      <c r="A53" s="13" t="s">
        <v>2</v>
      </c>
      <c r="B53" s="2"/>
      <c r="C53" s="2">
        <f>B54</f>
        <v>0</v>
      </c>
    </row>
    <row r="54" spans="1:3" ht="21.75" hidden="1" customHeight="1">
      <c r="A54" s="3" t="s">
        <v>36</v>
      </c>
      <c r="B54" s="2">
        <v>0</v>
      </c>
      <c r="C54" s="2"/>
    </row>
    <row r="55" spans="1:3" ht="18.75" customHeight="1">
      <c r="A55" s="3" t="s">
        <v>3</v>
      </c>
      <c r="B55" s="2"/>
      <c r="C55" s="2">
        <f>C48+C49-C53</f>
        <v>94440</v>
      </c>
    </row>
    <row r="56" spans="1:3" ht="17.25" customHeight="1"/>
    <row r="57" spans="1:3" ht="17.25" customHeight="1">
      <c r="A57" s="56" t="s">
        <v>15</v>
      </c>
      <c r="B57" s="57"/>
      <c r="C57" s="57"/>
    </row>
    <row r="58" spans="1:3" ht="21">
      <c r="A58" s="56" t="s">
        <v>55</v>
      </c>
      <c r="B58" s="57"/>
      <c r="C58" s="57"/>
    </row>
    <row r="59" spans="1:3" ht="19.5">
      <c r="A59" s="54" t="str">
        <f>$A$3</f>
        <v>106年07月1日至106年07月31日止</v>
      </c>
      <c r="B59" s="55"/>
      <c r="C59" s="55"/>
    </row>
    <row r="60" spans="1:3" ht="19.5">
      <c r="A60" s="4" t="s">
        <v>4</v>
      </c>
      <c r="B60" s="5" t="s">
        <v>5</v>
      </c>
      <c r="C60" s="5" t="s">
        <v>6</v>
      </c>
    </row>
    <row r="61" spans="1:3" ht="19.5">
      <c r="A61" s="1" t="s">
        <v>0</v>
      </c>
      <c r="B61" s="2"/>
      <c r="C61" s="2">
        <v>0</v>
      </c>
    </row>
    <row r="62" spans="1:3" ht="19.5">
      <c r="A62" s="12" t="s">
        <v>1</v>
      </c>
      <c r="B62" s="2"/>
      <c r="C62" s="2">
        <f>SUM(B63:B63)</f>
        <v>15749</v>
      </c>
    </row>
    <row r="63" spans="1:3" ht="19.5">
      <c r="A63" s="24" t="s">
        <v>57</v>
      </c>
      <c r="B63" s="2">
        <v>15749</v>
      </c>
      <c r="C63" s="2"/>
    </row>
    <row r="64" spans="1:3" ht="19.5">
      <c r="A64" s="13" t="s">
        <v>2</v>
      </c>
      <c r="B64" s="2"/>
      <c r="C64" s="2">
        <f>B65+B66</f>
        <v>15749</v>
      </c>
    </row>
    <row r="65" spans="1:5" ht="21.75" customHeight="1">
      <c r="A65" s="3" t="s">
        <v>58</v>
      </c>
      <c r="B65" s="2">
        <v>15749</v>
      </c>
      <c r="C65" s="2"/>
    </row>
    <row r="66" spans="1:5" ht="21.75" hidden="1" customHeight="1">
      <c r="A66" s="3" t="s">
        <v>34</v>
      </c>
      <c r="B66" s="2">
        <v>0</v>
      </c>
      <c r="C66" s="2"/>
    </row>
    <row r="67" spans="1:5" ht="18.75" customHeight="1">
      <c r="A67" s="3" t="s">
        <v>3</v>
      </c>
      <c r="B67" s="2"/>
      <c r="C67" s="2">
        <f>C61+C62-C64</f>
        <v>0</v>
      </c>
    </row>
    <row r="68" spans="1:5" ht="74.25" customHeight="1"/>
    <row r="69" spans="1:5" ht="21">
      <c r="A69" s="56" t="s">
        <v>15</v>
      </c>
      <c r="B69" s="57"/>
      <c r="C69" s="57"/>
    </row>
    <row r="70" spans="1:5" ht="21">
      <c r="A70" s="56" t="s">
        <v>45</v>
      </c>
      <c r="B70" s="57"/>
      <c r="C70" s="57"/>
    </row>
    <row r="71" spans="1:5" ht="19.5">
      <c r="A71" s="54" t="str">
        <f>$A$3</f>
        <v>106年07月1日至106年07月31日止</v>
      </c>
      <c r="B71" s="55"/>
      <c r="C71" s="55"/>
    </row>
    <row r="72" spans="1:5" ht="19.5">
      <c r="A72" s="4" t="s">
        <v>4</v>
      </c>
      <c r="B72" s="5" t="s">
        <v>5</v>
      </c>
      <c r="C72" s="5" t="s">
        <v>6</v>
      </c>
    </row>
    <row r="73" spans="1:5" ht="19.5">
      <c r="A73" s="1" t="s">
        <v>0</v>
      </c>
      <c r="B73" s="2"/>
      <c r="C73" s="2">
        <v>1200</v>
      </c>
      <c r="E73" s="30">
        <v>0</v>
      </c>
    </row>
    <row r="74" spans="1:5" ht="19.5">
      <c r="A74" s="12" t="s">
        <v>1</v>
      </c>
      <c r="B74" s="2"/>
      <c r="C74" s="2">
        <f>B75</f>
        <v>0</v>
      </c>
    </row>
    <row r="75" spans="1:5" ht="19.5" hidden="1">
      <c r="A75" s="1"/>
      <c r="B75" s="2">
        <v>0</v>
      </c>
      <c r="C75" s="2"/>
    </row>
    <row r="76" spans="1:5" ht="19.5">
      <c r="A76" s="13" t="s">
        <v>2</v>
      </c>
      <c r="B76" s="2"/>
      <c r="C76" s="2">
        <f>B77</f>
        <v>1200</v>
      </c>
    </row>
    <row r="77" spans="1:5" ht="19.5">
      <c r="A77" s="10" t="s">
        <v>59</v>
      </c>
      <c r="B77" s="2">
        <f>320+880</f>
        <v>1200</v>
      </c>
      <c r="C77" s="2"/>
    </row>
    <row r="78" spans="1:5" ht="19.5">
      <c r="A78" s="3" t="s">
        <v>3</v>
      </c>
      <c r="B78" s="2"/>
      <c r="C78" s="2">
        <f>C73+C74-C76</f>
        <v>0</v>
      </c>
    </row>
    <row r="79" spans="1:5" ht="23.25" customHeight="1"/>
    <row r="80" spans="1:5" ht="21">
      <c r="A80" s="56" t="s">
        <v>15</v>
      </c>
      <c r="B80" s="57"/>
      <c r="C80" s="57"/>
    </row>
    <row r="81" spans="1:3" ht="21">
      <c r="A81" s="56" t="s">
        <v>41</v>
      </c>
      <c r="B81" s="57"/>
      <c r="C81" s="57"/>
    </row>
    <row r="82" spans="1:3" ht="19.5">
      <c r="A82" s="54" t="str">
        <f>$A$3</f>
        <v>106年07月1日至106年07月31日止</v>
      </c>
      <c r="B82" s="55"/>
      <c r="C82" s="55"/>
    </row>
    <row r="83" spans="1:3" ht="19.5">
      <c r="A83" s="4" t="s">
        <v>4</v>
      </c>
      <c r="B83" s="5" t="s">
        <v>5</v>
      </c>
      <c r="C83" s="5" t="s">
        <v>6</v>
      </c>
    </row>
    <row r="84" spans="1:3" ht="19.5">
      <c r="A84" s="1" t="s">
        <v>0</v>
      </c>
      <c r="B84" s="2"/>
      <c r="C84" s="2">
        <v>100000</v>
      </c>
    </row>
    <row r="85" spans="1:3" ht="19.5">
      <c r="A85" s="12" t="s">
        <v>1</v>
      </c>
      <c r="B85" s="2"/>
      <c r="C85" s="2">
        <f>B86</f>
        <v>0</v>
      </c>
    </row>
    <row r="86" spans="1:3" ht="19.5" hidden="1">
      <c r="A86" s="10" t="s">
        <v>42</v>
      </c>
      <c r="B86" s="2">
        <v>0</v>
      </c>
      <c r="C86" s="2"/>
    </row>
    <row r="87" spans="1:3" ht="19.5">
      <c r="A87" s="13" t="s">
        <v>2</v>
      </c>
      <c r="B87" s="2"/>
      <c r="C87" s="2">
        <f>B88</f>
        <v>0</v>
      </c>
    </row>
    <row r="88" spans="1:3" ht="19.5" hidden="1">
      <c r="A88" s="3" t="s">
        <v>21</v>
      </c>
      <c r="B88" s="2">
        <v>0</v>
      </c>
      <c r="C88" s="2"/>
    </row>
    <row r="89" spans="1:3" ht="19.5">
      <c r="A89" s="3" t="s">
        <v>3</v>
      </c>
      <c r="B89" s="2"/>
      <c r="C89" s="2">
        <f>C84+C85-C87</f>
        <v>100000</v>
      </c>
    </row>
  </sheetData>
  <mergeCells count="21">
    <mergeCell ref="A1:C1"/>
    <mergeCell ref="A2:C2"/>
    <mergeCell ref="A3:C3"/>
    <mergeCell ref="A14:C14"/>
    <mergeCell ref="A15:C15"/>
    <mergeCell ref="A80:C80"/>
    <mergeCell ref="A81:C81"/>
    <mergeCell ref="A82:C82"/>
    <mergeCell ref="A16:C16"/>
    <mergeCell ref="A31:C31"/>
    <mergeCell ref="A32:C32"/>
    <mergeCell ref="A33:C33"/>
    <mergeCell ref="A71:C71"/>
    <mergeCell ref="A44:C44"/>
    <mergeCell ref="A45:C45"/>
    <mergeCell ref="A46:C46"/>
    <mergeCell ref="A69:C69"/>
    <mergeCell ref="A70:C70"/>
    <mergeCell ref="A57:C57"/>
    <mergeCell ref="A58:C58"/>
    <mergeCell ref="A59:C59"/>
  </mergeCells>
  <phoneticPr fontId="3" type="noConversion"/>
  <pageMargins left="0.11811023622047245" right="0.11811023622047245" top="0.15748031496062992" bottom="0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10907</vt:lpstr>
      <vt:lpstr>106.08明細</vt:lpstr>
      <vt:lpstr>10607</vt:lpstr>
      <vt:lpstr>10607明細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謝復蘭</dc:creator>
  <cp:lastModifiedBy>user</cp:lastModifiedBy>
  <cp:lastPrinted>2020-10-22T02:39:05Z</cp:lastPrinted>
  <dcterms:created xsi:type="dcterms:W3CDTF">2015-03-03T01:07:22Z</dcterms:created>
  <dcterms:modified xsi:type="dcterms:W3CDTF">2020-12-03T07:35:08Z</dcterms:modified>
</cp:coreProperties>
</file>